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<sst xmlns="http://schemas.openxmlformats.org/spreadsheetml/2006/main" count="255" uniqueCount="104">
  <si>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</si>
  <si>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</si>
  <si>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</si>
  <si>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</si>
  <si>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</si>
  <si>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</si>
  <si>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</si>
  <si>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</si>
  <si>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</si>
  <si>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</si>
  <si>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</si>
  <si>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</si>
  <si>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</si>
  <si>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</si>
  <si>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</si>
  <si>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</si>
  <si>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</si>
  <si>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</si>
  <si>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</si>
  <si>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</si>
  <si>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</si>
  <si>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</si>
  <si>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</si>
  <si>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</si>
  <si>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</si>
  <si>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</si>
  <si>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</si>
  <si>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</si>
  <si>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</si>
  <si>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</si>
  <si>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</si>
  <si>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</si>
  <si>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</si>
  <si>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</si>
  <si>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</si>
  <si>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</si>
  <si>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</si>
  <si>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</si>
  <si>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</si>
  <si>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</si>
  <si>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</si>
  <si>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</si>
  <si>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</si>
  <si>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</si>
  <si>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</si>
  <si>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</si>
  <si>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</si>
  <si>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</si>
  <si>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</si>
  <si>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</si>
  <si>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</si>
  <si>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</si>
  <si>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</si>
  <si>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</si>
  <si>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</si>
  <si>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</si>
  <si>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</si>
  <si>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</si>
  <si>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</si>
  <si>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</si>
  <si>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</si>
  <si>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</si>
  <si>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</si>
  <si>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</si>
  <si>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</si>
  <si>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</si>
  <si>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</si>
  <si>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</si>
  <si>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</si>
  <si>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</si>
  <si>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</si>
  <si>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</si>
  <si>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</si>
  <si>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</si>
  <si>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</si>
  <si>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</si>
  <si>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</si>
  <si>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</si>
  <si>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</si>
  <si>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</si>
  <si>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</si>
  <si>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</si>
  <si>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</si>
  <si>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</si>
  <si>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</si>
  <si>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</si>
  <si>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</si>
  <si>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</si>
  <si>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</si>
  <si>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</si>
  <si>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</si>
  <si>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</si>
  <si>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</si>
  <si>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</si>
  <si>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</si>
  <si>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</si>
  <si>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</si>
  <si>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</si>
  <si>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</si>
  <si>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</si>
  <si>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</si>
  <si>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01.07.2018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</si>
  <si>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01.07.2018р. :</t>
  </si>
  <si>
    <t>факт  на 01.07.18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</si>
</sst>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1"/>
      <color indexed="8"/>
      <name val="Times New Roman"/>
      <family val="1"/>
    </font>
    <font>
      <sz val="3.9"/>
      <color indexed="8"/>
      <name val="Times New Roman"/>
      <family val="1"/>
    </font>
    <font>
      <sz val="6.9"/>
      <color indexed="8"/>
      <name val="Times New Roman"/>
      <family val="1"/>
    </font>
    <font>
      <sz val="4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5" fontId="0" fillId="32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4633719"/>
        <c:axId val="21941424"/>
      </c:lineChart>
      <c:catAx>
        <c:axId val="546337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41424"/>
        <c:crosses val="autoZero"/>
        <c:auto val="0"/>
        <c:lblOffset val="100"/>
        <c:tickLblSkip val="1"/>
        <c:noMultiLvlLbl val="0"/>
      </c:catAx>
      <c:valAx>
        <c:axId val="219414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3371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3255089"/>
        <c:axId val="32424890"/>
      </c:lineChart>
      <c:catAx>
        <c:axId val="632550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24890"/>
        <c:crosses val="autoZero"/>
        <c:auto val="0"/>
        <c:lblOffset val="100"/>
        <c:tickLblSkip val="1"/>
        <c:noMultiLvlLbl val="0"/>
      </c:catAx>
      <c:valAx>
        <c:axId val="324248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550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3388555"/>
        <c:axId val="9170404"/>
      </c:lineChart>
      <c:catAx>
        <c:axId val="233885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70404"/>
        <c:crosses val="autoZero"/>
        <c:auto val="0"/>
        <c:lblOffset val="100"/>
        <c:tickLblSkip val="1"/>
        <c:noMultiLvlLbl val="0"/>
      </c:catAx>
      <c:valAx>
        <c:axId val="917040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885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5424773"/>
        <c:axId val="4605230"/>
      </c:lineChart>
      <c:catAx>
        <c:axId val="154247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5230"/>
        <c:crosses val="autoZero"/>
        <c:auto val="0"/>
        <c:lblOffset val="100"/>
        <c:tickLblSkip val="1"/>
        <c:noMultiLvlLbl val="0"/>
      </c:catAx>
      <c:valAx>
        <c:axId val="460523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247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1447071"/>
        <c:axId val="37479320"/>
      </c:lineChart>
      <c:catAx>
        <c:axId val="414470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79320"/>
        <c:crosses val="autoZero"/>
        <c:auto val="0"/>
        <c:lblOffset val="100"/>
        <c:tickLblSkip val="1"/>
        <c:noMultiLvlLbl val="0"/>
      </c:catAx>
      <c:valAx>
        <c:axId val="3747932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4470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769561"/>
        <c:axId val="15926050"/>
      </c:lineChart>
      <c:catAx>
        <c:axId val="17695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26050"/>
        <c:crosses val="autoZero"/>
        <c:auto val="0"/>
        <c:lblOffset val="100"/>
        <c:tickLblSkip val="1"/>
        <c:noMultiLvlLbl val="0"/>
      </c:catAx>
      <c:valAx>
        <c:axId val="1592605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695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9116723"/>
        <c:axId val="14941644"/>
      </c:bar3DChart>
      <c:catAx>
        <c:axId val="91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41644"/>
        <c:crosses val="autoZero"/>
        <c:auto val="1"/>
        <c:lblOffset val="100"/>
        <c:tickLblSkip val="1"/>
        <c:noMultiLvlLbl val="0"/>
      </c:catAx>
      <c:valAx>
        <c:axId val="14941644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16723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57069"/>
        <c:axId val="2313622"/>
      </c:bar3DChart>
      <c:catAx>
        <c:axId val="25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3622"/>
        <c:crosses val="autoZero"/>
        <c:auto val="1"/>
        <c:lblOffset val="100"/>
        <c:tickLblSkip val="1"/>
        <c:noMultiLvlLbl val="0"/>
      </c:catAx>
      <c:valAx>
        <c:axId val="2313622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069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101 056,4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801 153,8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+26 716,1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761 631,5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+39 522,3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66</v>
      </c>
      <c r="S1" s="121"/>
      <c r="T1" s="121"/>
      <c r="U1" s="121"/>
      <c r="V1" s="121"/>
      <c r="W1" s="122"/>
    </row>
    <row r="2" spans="1:23" ht="1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71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1">
        <v>0</v>
      </c>
      <c r="V4" s="13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3">
        <v>1</v>
      </c>
      <c r="V5" s="13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5">
        <v>0</v>
      </c>
      <c r="V7" s="13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3">
        <v>0</v>
      </c>
      <c r="V8" s="13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3">
        <v>0</v>
      </c>
      <c r="V10" s="13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3">
        <v>0</v>
      </c>
      <c r="V12" s="13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3">
        <v>0</v>
      </c>
      <c r="V14" s="13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3">
        <v>0</v>
      </c>
      <c r="V16" s="13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3">
        <v>0</v>
      </c>
      <c r="V21" s="13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3">
        <v>0</v>
      </c>
      <c r="V22" s="13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5">
        <v>0</v>
      </c>
      <c r="V23" s="14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7">
        <f>SUM(U4:U23)</f>
        <v>1</v>
      </c>
      <c r="V24" s="14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43132</v>
      </c>
      <c r="S29" s="151">
        <f>14560.55/1000</f>
        <v>14.56055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43132</v>
      </c>
      <c r="S39" s="139">
        <f>4362046.31/1000</f>
        <v>4362.04631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73</v>
      </c>
      <c r="S1" s="121"/>
      <c r="T1" s="121"/>
      <c r="U1" s="121"/>
      <c r="V1" s="121"/>
      <c r="W1" s="122"/>
    </row>
    <row r="2" spans="1:23" ht="15" thickBot="1">
      <c r="A2" s="123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3">
        <v>0</v>
      </c>
      <c r="V5" s="13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3">
        <v>0</v>
      </c>
      <c r="V8" s="13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3">
        <v>0</v>
      </c>
      <c r="V9" s="13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3">
        <v>1</v>
      </c>
      <c r="V10" s="13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3">
        <v>0</v>
      </c>
      <c r="V12" s="13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3">
        <v>0</v>
      </c>
      <c r="V15" s="13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3">
        <v>0</v>
      </c>
      <c r="V18" s="13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3">
        <v>0</v>
      </c>
      <c r="V19" s="13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3">
        <v>0</v>
      </c>
      <c r="V21" s="13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5">
        <v>0</v>
      </c>
      <c r="V23" s="14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7">
        <f>SUM(U4:U23)</f>
        <v>1</v>
      </c>
      <c r="V24" s="14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43160</v>
      </c>
      <c r="S29" s="151">
        <v>144.8304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43160</v>
      </c>
      <c r="S39" s="139">
        <v>4586.3857499999995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81</v>
      </c>
      <c r="S1" s="121"/>
      <c r="T1" s="121"/>
      <c r="U1" s="121"/>
      <c r="V1" s="121"/>
      <c r="W1" s="122"/>
    </row>
    <row r="2" spans="1:23" ht="15" thickBot="1">
      <c r="A2" s="123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83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3">
        <v>0</v>
      </c>
      <c r="V5" s="13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3">
        <v>1</v>
      </c>
      <c r="V8" s="13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3">
        <v>0</v>
      </c>
      <c r="V12" s="13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3">
        <v>0</v>
      </c>
      <c r="V13" s="13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3">
        <v>0</v>
      </c>
      <c r="V14" s="13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3">
        <v>0</v>
      </c>
      <c r="V18" s="13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3">
        <v>0</v>
      </c>
      <c r="V19" s="13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3">
        <v>0</v>
      </c>
      <c r="V20" s="13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3">
        <v>0</v>
      </c>
      <c r="V21" s="13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3">
        <v>0</v>
      </c>
      <c r="V23" s="13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5"/>
      <c r="V24" s="14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7">
        <f>SUM(U4:U24)</f>
        <v>1</v>
      </c>
      <c r="V25" s="14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43191</v>
      </c>
      <c r="S30" s="151">
        <v>36.88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43191</v>
      </c>
      <c r="S40" s="139">
        <v>6267.390409999999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85</v>
      </c>
      <c r="S1" s="121"/>
      <c r="T1" s="121"/>
      <c r="U1" s="121"/>
      <c r="V1" s="121"/>
      <c r="W1" s="122"/>
    </row>
    <row r="2" spans="1:23" ht="15" thickBot="1">
      <c r="A2" s="123" t="s">
        <v>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1">
        <v>0</v>
      </c>
      <c r="V4" s="13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3">
        <v>0</v>
      </c>
      <c r="V5" s="13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5">
        <v>0</v>
      </c>
      <c r="V6" s="13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5">
        <v>0</v>
      </c>
      <c r="V7" s="13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3">
        <v>0</v>
      </c>
      <c r="V8" s="13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3">
        <v>0</v>
      </c>
      <c r="V10" s="13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3">
        <v>0</v>
      </c>
      <c r="V13" s="13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3">
        <v>1</v>
      </c>
      <c r="V17" s="13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3">
        <v>0</v>
      </c>
      <c r="V18" s="13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3">
        <v>0</v>
      </c>
      <c r="V19" s="13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3">
        <v>0</v>
      </c>
      <c r="V21" s="13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5">
        <v>0</v>
      </c>
      <c r="V22" s="14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7">
        <f>SUM(U4:U22)</f>
        <v>1</v>
      </c>
      <c r="V23" s="14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9" t="s">
        <v>33</v>
      </c>
      <c r="S26" s="149"/>
      <c r="T26" s="149"/>
      <c r="U26" s="14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29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>
        <v>43221</v>
      </c>
      <c r="S28" s="151">
        <f>164449.89/1000</f>
        <v>164.44989</v>
      </c>
      <c r="T28" s="151"/>
      <c r="U28" s="15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/>
      <c r="S29" s="151"/>
      <c r="T29" s="151"/>
      <c r="U29" s="15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2" t="s">
        <v>45</v>
      </c>
      <c r="T31" s="15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40</v>
      </c>
      <c r="T32" s="15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30</v>
      </c>
      <c r="S36" s="149"/>
      <c r="T36" s="149"/>
      <c r="U36" s="14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5" t="s">
        <v>31</v>
      </c>
      <c r="S37" s="155"/>
      <c r="T37" s="155"/>
      <c r="U37" s="15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>
        <v>43221</v>
      </c>
      <c r="S38" s="139">
        <f>6073942.31/1000</f>
        <v>6073.942309999999</v>
      </c>
      <c r="T38" s="140"/>
      <c r="U38" s="14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/>
      <c r="S39" s="142"/>
      <c r="T39" s="143"/>
      <c r="U39" s="14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90</v>
      </c>
      <c r="S1" s="121"/>
      <c r="T1" s="121"/>
      <c r="U1" s="121"/>
      <c r="V1" s="121"/>
      <c r="W1" s="122"/>
    </row>
    <row r="2" spans="1:23" ht="15" thickBot="1">
      <c r="A2" s="123" t="s">
        <v>92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93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1">
        <v>0</v>
      </c>
      <c r="V4" s="13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3">
        <v>0</v>
      </c>
      <c r="V5" s="13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5">
        <v>1</v>
      </c>
      <c r="V7" s="13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8">
        <v>0</v>
      </c>
      <c r="V9" s="15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3">
        <v>0</v>
      </c>
      <c r="V14" s="13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3">
        <v>0</v>
      </c>
      <c r="V17" s="13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3">
        <v>0</v>
      </c>
      <c r="V21" s="13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3">
        <v>0</v>
      </c>
      <c r="V22" s="13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3">
        <v>0</v>
      </c>
      <c r="V23" s="13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5">
        <v>0</v>
      </c>
      <c r="V24" s="14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7">
        <f>SUM(U4:U24)</f>
        <v>1</v>
      </c>
      <c r="V25" s="14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43252</v>
      </c>
      <c r="S30" s="151">
        <f>143460/1000</f>
        <v>143.46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43252</v>
      </c>
      <c r="S40" s="139">
        <v>2090.605379999998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96</v>
      </c>
      <c r="S1" s="121"/>
      <c r="T1" s="121"/>
      <c r="U1" s="121"/>
      <c r="V1" s="121"/>
      <c r="W1" s="122"/>
    </row>
    <row r="2" spans="1:23" ht="15" thickBot="1">
      <c r="A2" s="123" t="s">
        <v>98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99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31">
        <v>0</v>
      </c>
      <c r="V4" s="13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33">
        <v>0</v>
      </c>
      <c r="V5" s="13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5">
        <v>1</v>
      </c>
      <c r="V7" s="13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6">
        <v>0</v>
      </c>
      <c r="V8" s="15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58">
        <v>0</v>
      </c>
      <c r="V9" s="15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33">
        <v>0</v>
      </c>
      <c r="V13" s="13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33">
        <v>0</v>
      </c>
      <c r="V17" s="13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33">
        <v>0</v>
      </c>
      <c r="V18" s="13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33">
        <v>0</v>
      </c>
      <c r="V19" s="13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33">
        <v>2</v>
      </c>
      <c r="V21" s="13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33">
        <v>0</v>
      </c>
      <c r="V22" s="13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5">
        <v>0</v>
      </c>
      <c r="V23" s="14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7">
        <f>SUM(U4:U23)</f>
        <v>3</v>
      </c>
      <c r="V24" s="14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43282</v>
      </c>
      <c r="S29" s="151">
        <v>1.88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43282</v>
      </c>
      <c r="S39" s="139">
        <v>1083.8231599999983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3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7" t="s">
        <v>100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8"/>
      <c r="N26" s="178"/>
    </row>
    <row r="27" spans="1:16" ht="54" customHeight="1">
      <c r="A27" s="172" t="s">
        <v>32</v>
      </c>
      <c r="B27" s="168" t="s">
        <v>43</v>
      </c>
      <c r="C27" s="168"/>
      <c r="D27" s="162" t="s">
        <v>49</v>
      </c>
      <c r="E27" s="174"/>
      <c r="F27" s="175" t="s">
        <v>44</v>
      </c>
      <c r="G27" s="161"/>
      <c r="H27" s="176" t="s">
        <v>52</v>
      </c>
      <c r="I27" s="162"/>
      <c r="J27" s="169"/>
      <c r="K27" s="170"/>
      <c r="L27" s="165" t="s">
        <v>36</v>
      </c>
      <c r="M27" s="166"/>
      <c r="N27" s="167"/>
      <c r="O27" s="159" t="s">
        <v>101</v>
      </c>
      <c r="P27" s="160"/>
    </row>
    <row r="28" spans="1:16" ht="30.75" customHeight="1">
      <c r="A28" s="173"/>
      <c r="B28" s="44" t="s">
        <v>97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1"/>
      <c r="P28" s="162"/>
    </row>
    <row r="29" spans="1:16" ht="23.25" customHeight="1" thickBot="1">
      <c r="A29" s="40">
        <f>червень!S39</f>
        <v>1083.8231599999983</v>
      </c>
      <c r="B29" s="45">
        <v>5015</v>
      </c>
      <c r="C29" s="45">
        <v>1693.88</v>
      </c>
      <c r="D29" s="45">
        <v>1500.03</v>
      </c>
      <c r="E29" s="45">
        <v>1597.03</v>
      </c>
      <c r="F29" s="45">
        <v>12000</v>
      </c>
      <c r="G29" s="45">
        <v>2970.99</v>
      </c>
      <c r="H29" s="45">
        <v>12</v>
      </c>
      <c r="I29" s="45">
        <v>8</v>
      </c>
      <c r="J29" s="45"/>
      <c r="K29" s="45"/>
      <c r="L29" s="59">
        <f>H29+F29+D29+J29+B29</f>
        <v>18527.03</v>
      </c>
      <c r="M29" s="46">
        <f>C29+E29+G29+I29</f>
        <v>6269.9</v>
      </c>
      <c r="N29" s="47">
        <f>M29-L29</f>
        <v>-12257.13</v>
      </c>
      <c r="O29" s="163">
        <f>червень!S29</f>
        <v>1.88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435943.25</v>
      </c>
      <c r="C48" s="28">
        <v>467997.63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89615.48000000001</v>
      </c>
      <c r="C49" s="28">
        <v>99595.67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126256.76</v>
      </c>
      <c r="C50" s="28">
        <v>128652.5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12800.5</v>
      </c>
      <c r="C51" s="28">
        <v>15200.96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68623</v>
      </c>
      <c r="C52" s="28">
        <v>59008.81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3000</v>
      </c>
      <c r="C53" s="28"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4000.08</v>
      </c>
      <c r="C54" s="28"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761631.52</v>
      </c>
      <c r="C56" s="9">
        <v>801153.8400000001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1693.88</v>
      </c>
    </row>
    <row r="59" spans="1:3" ht="25.5">
      <c r="A59" s="76" t="s">
        <v>54</v>
      </c>
      <c r="B59" s="9">
        <f>D29</f>
        <v>1500.03</v>
      </c>
      <c r="C59" s="9">
        <f>E29</f>
        <v>1597.03</v>
      </c>
    </row>
    <row r="60" spans="1:3" ht="12.75">
      <c r="A60" s="76" t="s">
        <v>55</v>
      </c>
      <c r="B60" s="9">
        <f>F29</f>
        <v>12000</v>
      </c>
      <c r="C60" s="9">
        <f>G29</f>
        <v>2970.99</v>
      </c>
    </row>
    <row r="61" spans="1:3" ht="25.5">
      <c r="A61" s="76" t="s">
        <v>56</v>
      </c>
      <c r="B61" s="9">
        <f>H29</f>
        <v>12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102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19" ht="12" hidden="1"/>
    <row r="20" spans="1:15" ht="12" hidden="1">
      <c r="A20" t="s">
        <v>103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79">
        <v>127772.45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1652750.8129999998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-783.9869999999937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2018-07-02T12:44:58Z</dcterms:modified>
  <cp:category/>
  <cp:version/>
  <cp:contentType/>
  <cp:contentStatus/>
</cp:coreProperties>
</file>